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30\"/>
    </mc:Choice>
  </mc:AlternateContent>
  <xr:revisionPtr revIDLastSave="0" documentId="13_ncr:1_{385BCCE1-F8A3-4E1C-A663-2182B7BC4550}" xr6:coauthVersionLast="47" xr6:coauthVersionMax="47" xr10:uidLastSave="{00000000-0000-0000-0000-000000000000}"/>
  <bookViews>
    <workbookView xWindow="1152" yWindow="115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18-02-01" sheetId="6" r:id="rId6"/>
    <sheet name="ОСР 518-09-01" sheetId="7" r:id="rId7"/>
    <sheet name="ОСР 518-12-01" sheetId="8" r:id="rId8"/>
    <sheet name="ОСР 27-07-01" sheetId="9" r:id="rId9"/>
    <sheet name="ОСР 27-02-01" sheetId="10" r:id="rId10"/>
    <sheet name="ОСР 27-09-01" sheetId="11" r:id="rId11"/>
    <sheet name="ОСР 27-12-01" sheetId="12" r:id="rId12"/>
    <sheet name="Источники ЦИ" sheetId="13" r:id="rId13"/>
    <sheet name="Цена МАТ и ОБ по ТКП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8" i="2" l="1"/>
  <c r="G78" i="2"/>
  <c r="F78" i="2"/>
  <c r="E78" i="2"/>
  <c r="D78" i="2"/>
  <c r="H77" i="2"/>
  <c r="G77" i="2"/>
  <c r="F77" i="2"/>
  <c r="E77" i="2"/>
  <c r="D77" i="2"/>
  <c r="H76" i="2"/>
  <c r="G76" i="2"/>
  <c r="F76" i="2"/>
  <c r="E76" i="2"/>
  <c r="D76" i="2"/>
  <c r="H74" i="2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63" i="2"/>
  <c r="G63" i="2"/>
  <c r="F63" i="2"/>
  <c r="E63" i="2"/>
  <c r="D63" i="2"/>
  <c r="H6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<sst xmlns="http://schemas.openxmlformats.org/spreadsheetml/2006/main" count="489" uniqueCount="185">
  <si>
    <t>СВОДКА ЗАТРАТ</t>
  </si>
  <si>
    <t>P_0230</t>
  </si>
  <si>
    <t>(идентификатор инвестиционного проекта)</t>
  </si>
  <si>
    <t>Реконструкция КЛ-0,4 кВ от ТП Ж 3-24 6/0,4/2х250 кВА с заменой на  КТП-6/0,4/2х250 кВА   Ставропольский район Самарская область (0,5 МВА, 2х2,12 км, в т.ч. ГНБ 2х0,05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</si>
  <si>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</si>
  <si>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</si>
  <si>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</si>
  <si>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</si>
  <si>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</si>
  <si>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</si>
  <si>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</si>
  <si>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</si>
  <si>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</si>
  <si>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</si>
  <si>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</si>
  <si>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</si>
  <si>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</si>
  <si>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</si>
  <si>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</si>
  <si>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</si>
  <si>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</si>
  <si>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</si>
  <si>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</si>
  <si>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</si>
  <si>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</si>
  <si>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</si>
  <si>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</si>
  <si>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</si>
  <si>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Реконструкция КЛ-0,4 кВ от ТП Ж 3-24 с заменой на  КТП-6/0,4/2х250 кВА   Ставропольский район Самарская область (0,5 МВА, 2х2,12 км, в т.ч. ГНБ 2х0,05 км)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</si>
  <si>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</si>
  <si>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</si>
  <si>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</si>
  <si>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</si>
  <si>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</si>
  <si>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</si>
  <si>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</si>
  <si>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</si>
  <si>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</si>
  <si>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</si>
  <si>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</si>
  <si>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</si>
  <si>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</si>
  <si>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</si>
  <si>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</si>
  <si>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</si>
  <si>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</si>
  <si>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</si>
  <si>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</si>
  <si>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</si>
  <si>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</si>
  <si>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</si>
  <si>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</si>
  <si>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</si>
  <si>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</si>
  <si>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</si>
  <si>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</si>
  <si>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</si>
  <si>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</si>
  <si>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</si>
  <si>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</si>
  <si>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</si>
  <si>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</si>
  <si>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</si>
  <si>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</si>
  <si>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</si>
  <si>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</si>
  <si>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</si>
  <si>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</si>
  <si>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</si>
  <si>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</si>
  <si>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</si>
  <si>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</si>
  <si>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</si>
  <si>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</si>
  <si>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</si>
  <si>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</si>
  <si>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</si>
  <si>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</si>
  <si>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</si>
  <si>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</si>
  <si>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</si>
  <si>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</si>
  <si>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</si>
  <si>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</si>
  <si>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</si>
  <si>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</si>
  <si>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</si>
  <si>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</si>
  <si>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ОСР-518-12-01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</si>
  <si>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</si>
  <si>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</si>
  <si>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</si>
  <si>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</si>
  <si>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</si>
  <si>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</si>
  <si>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</si>
  <si>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</si>
  <si>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</si>
  <si>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</si>
  <si>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</si>
  <si>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</si>
  <si>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</si>
  <si>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</si>
  <si>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</si>
  <si>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</si>
  <si>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</si>
  <si>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Реконструкция ВЛ-0,4 кВ от КТП ЦАР 527/100 кВА с заменой на КТП 250 кВА  Красноярский район Самарская область.</t>
  </si>
  <si>
    <t>Наименование локальных сметных расчетов (смет), затрат</t>
  </si>
  <si>
    <t>ЛС-525-02</t>
  </si>
  <si>
    <t>Замена КТП ЦАР 527/100 кВА</t>
  </si>
  <si>
    <t>Итого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</si>
  <si>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</si>
  <si>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</si>
  <si>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</si>
  <si>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</si>
  <si>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</si>
  <si>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</si>
  <si>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</si>
  <si>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</si>
  <si>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</si>
  <si>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</si>
  <si>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</si>
  <si>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</si>
  <si>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</si>
  <si>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</si>
  <si>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ОБЪЕКТНЫЙ СМЕТНЫЙ РАСЧЕТ № ОСР 27-07-01</t>
  </si>
  <si>
    <t>ЛС-27-2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</si>
  <si>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</si>
  <si>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</si>
  <si>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</si>
  <si>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</si>
  <si>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</si>
  <si>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</si>
  <si>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</si>
  <si>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</si>
  <si>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</si>
  <si>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</si>
  <si>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</si>
  <si>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</si>
  <si>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</si>
  <si>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</si>
  <si>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</si>
  <si>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</si>
  <si>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</si>
  <si>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</si>
  <si>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</si>
  <si>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</si>
  <si>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</si>
  <si>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ОСР 525-09-01</t>
  </si>
  <si>
    <t>ОСР 518-09-01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</si>
  <si>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</si>
  <si>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</si>
  <si>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</si>
  <si>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ОСР 27-09-01</t>
  </si>
  <si>
    <t>Реконструкция КЛ одноцепная</t>
  </si>
  <si>
    <t>ОСР 525-12-01</t>
  </si>
  <si>
    <t>ОСР 27-12-01</t>
  </si>
  <si>
    <t>ОСР 518-02-01</t>
  </si>
  <si>
    <t>ОСР 518-12-01</t>
  </si>
  <si>
    <t>ОСР 27-07-01</t>
  </si>
  <si>
    <t>Восстановление дорожного покрытия при прокладке кабельной линии (м.б вкл в любую КЛ)</t>
  </si>
  <si>
    <t>км2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</si>
  <si>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</si>
  <si>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</si>
  <si>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</si>
  <si>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</si>
  <si>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</si>
  <si>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</si>
  <si>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</si>
  <si>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</si>
  <si>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</si>
  <si>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</si>
  <si>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</si>
  <si>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</si>
  <si>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</si>
  <si>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6/0,4</t>
  </si>
  <si>
    <t>КП ВЭМ №167 от 20.03.2024 п.1</t>
  </si>
  <si>
    <t>Кабель силовой с алюминиевыми жилами АПвПг 3х95мк</t>
  </si>
  <si>
    <t>ФСБЦ-21.1.07.02-1162</t>
  </si>
  <si>
    <t>Труба ПНД sdr11 ф=125мм</t>
  </si>
  <si>
    <t>Труба ПНД sdr11 ф=110мм</t>
  </si>
  <si>
    <t>ФСБЦ-24.3.02.02-0004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</si>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</sst>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1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1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4.5546875" customWidth="1"/>
    <col min="9" max="9" width="1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86" t="s">
        <v>24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ССР!D78+ССР!E78</f>
        <v>38524.738995884298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ССР!F78</f>
        <v>7548.3514872589103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ССР!G78</f>
        <v>4309.6628762903101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50382.753359433496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8397.1255594335307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C38*I35</f>
        <v>55750.253714709899</v>
      </c>
      <c r="D40" s="57"/>
      <c r="E40" s="66">
        <f>D40-C40</f>
        <v>-55750.253714709899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55750.253714709899</v>
      </c>
      <c r="D42" s="57"/>
      <c r="E42" s="66">
        <f>D42-C42</f>
        <v>-55750.253714709899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46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129</v>
      </c>
      <c r="D13" s="32">
        <v>18806.168563366999</v>
      </c>
      <c r="E13" s="32">
        <v>1280.7260331878001</v>
      </c>
      <c r="F13" s="32">
        <v>0</v>
      </c>
      <c r="G13" s="32">
        <v>0</v>
      </c>
      <c r="H13" s="32">
        <v>20086.894596554001</v>
      </c>
      <c r="J13" s="20"/>
    </row>
    <row r="14" spans="1:14">
      <c r="A14" s="2"/>
      <c r="B14" s="33"/>
      <c r="C14" s="33" t="s">
        <v>110</v>
      </c>
      <c r="D14" s="32">
        <v>18806.168563366999</v>
      </c>
      <c r="E14" s="32">
        <v>1280.7260331878001</v>
      </c>
      <c r="F14" s="32">
        <v>0</v>
      </c>
      <c r="G14" s="32">
        <v>0</v>
      </c>
      <c r="H14" s="32">
        <v>20086.894596554001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70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131</v>
      </c>
      <c r="D13" s="32">
        <v>0</v>
      </c>
      <c r="E13" s="32">
        <v>0</v>
      </c>
      <c r="F13" s="32">
        <v>0</v>
      </c>
      <c r="G13" s="32">
        <v>61.077843609550001</v>
      </c>
      <c r="H13" s="32">
        <v>61.077843609550001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61.077843609550001</v>
      </c>
      <c r="H14" s="32">
        <v>61.077843609550001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87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87</v>
      </c>
      <c r="D13" s="32">
        <v>0</v>
      </c>
      <c r="E13" s="32">
        <v>0</v>
      </c>
      <c r="F13" s="32">
        <v>0</v>
      </c>
      <c r="G13" s="32">
        <v>1157.8190560041</v>
      </c>
      <c r="H13" s="32">
        <v>1157.8190560041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1157.8190560041</v>
      </c>
      <c r="H14" s="32">
        <v>1157.8190560041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03"/>
  <sheetViews>
    <sheetView topLeftCell="A66" zoomScale="55" zoomScaleNormal="55" workbookViewId="0">
      <selection activeCell="D11" sqref="D11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133</v>
      </c>
      <c r="B1" s="10" t="s">
        <v>134</v>
      </c>
      <c r="C1" s="10" t="s">
        <v>135</v>
      </c>
      <c r="D1" s="10" t="s">
        <v>136</v>
      </c>
      <c r="E1" s="10" t="s">
        <v>137</v>
      </c>
      <c r="F1" s="10" t="s">
        <v>138</v>
      </c>
      <c r="G1" s="10" t="s">
        <v>139</v>
      </c>
      <c r="H1" s="10" t="s">
        <v>140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106</v>
      </c>
      <c r="B3" s="94"/>
      <c r="C3" s="11"/>
      <c r="D3" s="12">
        <v>6800.0131279287998</v>
      </c>
      <c r="E3" s="13"/>
      <c r="F3" s="13"/>
      <c r="G3" s="13"/>
      <c r="H3" s="14"/>
    </row>
    <row r="4" spans="1:8">
      <c r="A4" s="99" t="s">
        <v>141</v>
      </c>
      <c r="B4" s="15" t="s">
        <v>142</v>
      </c>
      <c r="C4" s="11"/>
      <c r="D4" s="12">
        <v>665.13413645740002</v>
      </c>
      <c r="E4" s="13"/>
      <c r="F4" s="13"/>
      <c r="G4" s="13"/>
      <c r="H4" s="14"/>
    </row>
    <row r="5" spans="1:8">
      <c r="A5" s="99"/>
      <c r="B5" s="15" t="s">
        <v>143</v>
      </c>
      <c r="C5" s="10"/>
      <c r="D5" s="12">
        <v>27.798500161620002</v>
      </c>
      <c r="E5" s="13"/>
      <c r="F5" s="13"/>
      <c r="G5" s="13"/>
      <c r="H5" s="16"/>
    </row>
    <row r="6" spans="1:8">
      <c r="A6" s="100"/>
      <c r="B6" s="15" t="s">
        <v>144</v>
      </c>
      <c r="C6" s="10"/>
      <c r="D6" s="12">
        <v>6107.0804913098</v>
      </c>
      <c r="E6" s="13"/>
      <c r="F6" s="13"/>
      <c r="G6" s="13"/>
      <c r="H6" s="16"/>
    </row>
    <row r="7" spans="1:8">
      <c r="A7" s="100"/>
      <c r="B7" s="15" t="s">
        <v>145</v>
      </c>
      <c r="C7" s="10"/>
      <c r="D7" s="12">
        <v>0</v>
      </c>
      <c r="E7" s="13"/>
      <c r="F7" s="13"/>
      <c r="G7" s="13"/>
      <c r="H7" s="16"/>
    </row>
    <row r="8" spans="1:8">
      <c r="A8" s="95" t="s">
        <v>109</v>
      </c>
      <c r="B8" s="96"/>
      <c r="C8" s="99" t="s">
        <v>146</v>
      </c>
      <c r="D8" s="17">
        <v>6800.0131279287998</v>
      </c>
      <c r="E8" s="13">
        <v>2</v>
      </c>
      <c r="F8" s="13" t="s">
        <v>147</v>
      </c>
      <c r="G8" s="17">
        <v>3400.0065639643999</v>
      </c>
      <c r="H8" s="16"/>
    </row>
    <row r="9" spans="1:8">
      <c r="A9" s="101">
        <v>1</v>
      </c>
      <c r="B9" s="15" t="s">
        <v>142</v>
      </c>
      <c r="C9" s="99"/>
      <c r="D9" s="17">
        <v>665.13413645740002</v>
      </c>
      <c r="E9" s="13"/>
      <c r="F9" s="13"/>
      <c r="G9" s="13"/>
      <c r="H9" s="100" t="s">
        <v>42</v>
      </c>
    </row>
    <row r="10" spans="1:8">
      <c r="A10" s="99"/>
      <c r="B10" s="15" t="s">
        <v>143</v>
      </c>
      <c r="C10" s="99"/>
      <c r="D10" s="17">
        <v>27.798500161620002</v>
      </c>
      <c r="E10" s="13"/>
      <c r="F10" s="13"/>
      <c r="G10" s="13"/>
      <c r="H10" s="100"/>
    </row>
    <row r="11" spans="1:8">
      <c r="A11" s="99"/>
      <c r="B11" s="15" t="s">
        <v>144</v>
      </c>
      <c r="C11" s="99"/>
      <c r="D11" s="17">
        <v>6107.0804913098</v>
      </c>
      <c r="E11" s="13"/>
      <c r="F11" s="13"/>
      <c r="G11" s="13"/>
      <c r="H11" s="100"/>
    </row>
    <row r="12" spans="1:8">
      <c r="A12" s="99"/>
      <c r="B12" s="15" t="s">
        <v>145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70</v>
      </c>
      <c r="B13" s="94"/>
      <c r="C13" s="10"/>
      <c r="D13" s="12">
        <v>72.754314197785007</v>
      </c>
      <c r="E13" s="13"/>
      <c r="F13" s="13"/>
      <c r="G13" s="13"/>
      <c r="H13" s="16"/>
    </row>
    <row r="14" spans="1:8">
      <c r="A14" s="99" t="s">
        <v>148</v>
      </c>
      <c r="B14" s="15" t="s">
        <v>142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143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144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145</v>
      </c>
      <c r="C17" s="10"/>
      <c r="D17" s="12">
        <v>0</v>
      </c>
      <c r="E17" s="13"/>
      <c r="F17" s="13"/>
      <c r="G17" s="13"/>
      <c r="H17" s="16"/>
    </row>
    <row r="18" spans="1:8">
      <c r="A18" s="95" t="s">
        <v>113</v>
      </c>
      <c r="B18" s="96"/>
      <c r="C18" s="99" t="s">
        <v>146</v>
      </c>
      <c r="D18" s="17">
        <v>0</v>
      </c>
      <c r="E18" s="13">
        <v>2</v>
      </c>
      <c r="F18" s="13" t="s">
        <v>147</v>
      </c>
      <c r="G18" s="17">
        <v>0</v>
      </c>
      <c r="H18" s="16"/>
    </row>
    <row r="19" spans="1:8">
      <c r="A19" s="101">
        <v>1</v>
      </c>
      <c r="B19" s="15" t="s">
        <v>142</v>
      </c>
      <c r="C19" s="99"/>
      <c r="D19" s="17">
        <v>0</v>
      </c>
      <c r="E19" s="13"/>
      <c r="F19" s="13"/>
      <c r="G19" s="13"/>
      <c r="H19" s="100" t="s">
        <v>42</v>
      </c>
    </row>
    <row r="20" spans="1:8">
      <c r="A20" s="99"/>
      <c r="B20" s="15" t="s">
        <v>143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144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145</v>
      </c>
      <c r="C22" s="99"/>
      <c r="D22" s="17">
        <v>0</v>
      </c>
      <c r="E22" s="13"/>
      <c r="F22" s="13"/>
      <c r="G22" s="13"/>
      <c r="H22" s="100"/>
    </row>
    <row r="23" spans="1:8">
      <c r="A23" s="99" t="s">
        <v>149</v>
      </c>
      <c r="B23" s="15" t="s">
        <v>142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143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144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145</v>
      </c>
      <c r="C26" s="10"/>
      <c r="D26" s="12">
        <v>11.676470588235</v>
      </c>
      <c r="E26" s="13"/>
      <c r="F26" s="13"/>
      <c r="G26" s="13"/>
      <c r="H26" s="16"/>
    </row>
    <row r="27" spans="1:8">
      <c r="A27" s="95" t="s">
        <v>122</v>
      </c>
      <c r="B27" s="96"/>
      <c r="C27" s="99" t="s">
        <v>150</v>
      </c>
      <c r="D27" s="17">
        <v>11.676470588235</v>
      </c>
      <c r="E27" s="13">
        <v>0.2</v>
      </c>
      <c r="F27" s="13" t="s">
        <v>151</v>
      </c>
      <c r="G27" s="17">
        <v>58.382352941176002</v>
      </c>
      <c r="H27" s="16"/>
    </row>
    <row r="28" spans="1:8">
      <c r="A28" s="101">
        <v>1</v>
      </c>
      <c r="B28" s="15" t="s">
        <v>142</v>
      </c>
      <c r="C28" s="99"/>
      <c r="D28" s="17">
        <v>0</v>
      </c>
      <c r="E28" s="13"/>
      <c r="F28" s="13"/>
      <c r="G28" s="13"/>
      <c r="H28" s="100" t="s">
        <v>152</v>
      </c>
    </row>
    <row r="29" spans="1:8">
      <c r="A29" s="99"/>
      <c r="B29" s="15" t="s">
        <v>143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144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145</v>
      </c>
      <c r="C31" s="99"/>
      <c r="D31" s="17">
        <v>11.676470588235</v>
      </c>
      <c r="E31" s="13"/>
      <c r="F31" s="13"/>
      <c r="G31" s="13"/>
      <c r="H31" s="100"/>
    </row>
    <row r="32" spans="1:8">
      <c r="A32" s="99" t="s">
        <v>153</v>
      </c>
      <c r="B32" s="15" t="s">
        <v>142</v>
      </c>
      <c r="C32" s="10"/>
      <c r="D32" s="12">
        <v>0</v>
      </c>
      <c r="E32" s="13"/>
      <c r="F32" s="13"/>
      <c r="G32" s="13"/>
      <c r="H32" s="16"/>
    </row>
    <row r="33" spans="1:8">
      <c r="A33" s="99"/>
      <c r="B33" s="15" t="s">
        <v>143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144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145</v>
      </c>
      <c r="C35" s="10"/>
      <c r="D35" s="12">
        <v>72.754314197785007</v>
      </c>
      <c r="E35" s="13"/>
      <c r="F35" s="13"/>
      <c r="G35" s="13"/>
      <c r="H35" s="16"/>
    </row>
    <row r="36" spans="1:8">
      <c r="A36" s="95" t="s">
        <v>131</v>
      </c>
      <c r="B36" s="96"/>
      <c r="C36" s="99" t="s">
        <v>154</v>
      </c>
      <c r="D36" s="17">
        <v>61.077843609550001</v>
      </c>
      <c r="E36" s="13">
        <v>2.02</v>
      </c>
      <c r="F36" s="13" t="s">
        <v>151</v>
      </c>
      <c r="G36" s="17">
        <v>30.236556242351998</v>
      </c>
      <c r="H36" s="16"/>
    </row>
    <row r="37" spans="1:8">
      <c r="A37" s="101">
        <v>1</v>
      </c>
      <c r="B37" s="15" t="s">
        <v>142</v>
      </c>
      <c r="C37" s="99"/>
      <c r="D37" s="17">
        <v>0</v>
      </c>
      <c r="E37" s="13"/>
      <c r="F37" s="13"/>
      <c r="G37" s="13"/>
      <c r="H37" s="100" t="s">
        <v>46</v>
      </c>
    </row>
    <row r="38" spans="1:8">
      <c r="A38" s="99"/>
      <c r="B38" s="15" t="s">
        <v>143</v>
      </c>
      <c r="C38" s="99"/>
      <c r="D38" s="17">
        <v>0</v>
      </c>
      <c r="E38" s="13"/>
      <c r="F38" s="13"/>
      <c r="G38" s="13"/>
      <c r="H38" s="100"/>
    </row>
    <row r="39" spans="1:8">
      <c r="A39" s="99"/>
      <c r="B39" s="15" t="s">
        <v>144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145</v>
      </c>
      <c r="C40" s="99"/>
      <c r="D40" s="17">
        <v>61.077843609550001</v>
      </c>
      <c r="E40" s="13"/>
      <c r="F40" s="13"/>
      <c r="G40" s="13"/>
      <c r="H40" s="100"/>
    </row>
    <row r="41" spans="1:8" ht="24.6">
      <c r="A41" s="97" t="s">
        <v>87</v>
      </c>
      <c r="B41" s="94"/>
      <c r="C41" s="10"/>
      <c r="D41" s="12">
        <v>1938.5790560041</v>
      </c>
      <c r="E41" s="13"/>
      <c r="F41" s="13"/>
      <c r="G41" s="13"/>
      <c r="H41" s="16"/>
    </row>
    <row r="42" spans="1:8">
      <c r="A42" s="99" t="s">
        <v>155</v>
      </c>
      <c r="B42" s="15" t="s">
        <v>142</v>
      </c>
      <c r="C42" s="10"/>
      <c r="D42" s="12">
        <v>0</v>
      </c>
      <c r="E42" s="13"/>
      <c r="F42" s="13"/>
      <c r="G42" s="13"/>
      <c r="H42" s="16"/>
    </row>
    <row r="43" spans="1:8">
      <c r="A43" s="99"/>
      <c r="B43" s="15" t="s">
        <v>143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144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145</v>
      </c>
      <c r="C45" s="10"/>
      <c r="D45" s="12">
        <v>780.76</v>
      </c>
      <c r="E45" s="13"/>
      <c r="F45" s="13"/>
      <c r="G45" s="13"/>
      <c r="H45" s="16"/>
    </row>
    <row r="46" spans="1:8">
      <c r="A46" s="95" t="s">
        <v>87</v>
      </c>
      <c r="B46" s="96"/>
      <c r="C46" s="99" t="s">
        <v>146</v>
      </c>
      <c r="D46" s="17">
        <v>780.76</v>
      </c>
      <c r="E46" s="13">
        <v>2</v>
      </c>
      <c r="F46" s="13" t="s">
        <v>147</v>
      </c>
      <c r="G46" s="17">
        <v>390.38</v>
      </c>
      <c r="H46" s="16"/>
    </row>
    <row r="47" spans="1:8">
      <c r="A47" s="101">
        <v>1</v>
      </c>
      <c r="B47" s="15" t="s">
        <v>142</v>
      </c>
      <c r="C47" s="99"/>
      <c r="D47" s="17">
        <v>0</v>
      </c>
      <c r="E47" s="13"/>
      <c r="F47" s="13"/>
      <c r="G47" s="13"/>
      <c r="H47" s="100" t="s">
        <v>42</v>
      </c>
    </row>
    <row r="48" spans="1:8">
      <c r="A48" s="99"/>
      <c r="B48" s="15" t="s">
        <v>143</v>
      </c>
      <c r="C48" s="99"/>
      <c r="D48" s="17">
        <v>0</v>
      </c>
      <c r="E48" s="13"/>
      <c r="F48" s="13"/>
      <c r="G48" s="13"/>
      <c r="H48" s="100"/>
    </row>
    <row r="49" spans="1:8">
      <c r="A49" s="99"/>
      <c r="B49" s="15" t="s">
        <v>144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145</v>
      </c>
      <c r="C50" s="99"/>
      <c r="D50" s="17">
        <v>780.76</v>
      </c>
      <c r="E50" s="13"/>
      <c r="F50" s="13"/>
      <c r="G50" s="13"/>
      <c r="H50" s="100"/>
    </row>
    <row r="51" spans="1:8">
      <c r="A51" s="99" t="s">
        <v>156</v>
      </c>
      <c r="B51" s="15" t="s">
        <v>142</v>
      </c>
      <c r="C51" s="10"/>
      <c r="D51" s="12">
        <v>0</v>
      </c>
      <c r="E51" s="13"/>
      <c r="F51" s="13"/>
      <c r="G51" s="13"/>
      <c r="H51" s="16"/>
    </row>
    <row r="52" spans="1:8">
      <c r="A52" s="99"/>
      <c r="B52" s="15" t="s">
        <v>143</v>
      </c>
      <c r="C52" s="10"/>
      <c r="D52" s="12">
        <v>0</v>
      </c>
      <c r="E52" s="13"/>
      <c r="F52" s="13"/>
      <c r="G52" s="13"/>
      <c r="H52" s="16"/>
    </row>
    <row r="53" spans="1:8">
      <c r="A53" s="99"/>
      <c r="B53" s="15" t="s">
        <v>144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145</v>
      </c>
      <c r="C54" s="10"/>
      <c r="D54" s="12">
        <v>1938.5790560041</v>
      </c>
      <c r="E54" s="13"/>
      <c r="F54" s="13"/>
      <c r="G54" s="13"/>
      <c r="H54" s="16"/>
    </row>
    <row r="55" spans="1:8">
      <c r="A55" s="95" t="s">
        <v>87</v>
      </c>
      <c r="B55" s="96"/>
      <c r="C55" s="99" t="s">
        <v>154</v>
      </c>
      <c r="D55" s="17">
        <v>1157.8190560041</v>
      </c>
      <c r="E55" s="13">
        <v>2.02</v>
      </c>
      <c r="F55" s="13" t="s">
        <v>151</v>
      </c>
      <c r="G55" s="17">
        <v>573.17775049705995</v>
      </c>
      <c r="H55" s="16"/>
    </row>
    <row r="56" spans="1:8">
      <c r="A56" s="101">
        <v>1</v>
      </c>
      <c r="B56" s="15" t="s">
        <v>142</v>
      </c>
      <c r="C56" s="99"/>
      <c r="D56" s="17">
        <v>0</v>
      </c>
      <c r="E56" s="13"/>
      <c r="F56" s="13"/>
      <c r="G56" s="13"/>
      <c r="H56" s="100" t="s">
        <v>46</v>
      </c>
    </row>
    <row r="57" spans="1:8">
      <c r="A57" s="99"/>
      <c r="B57" s="15" t="s">
        <v>143</v>
      </c>
      <c r="C57" s="99"/>
      <c r="D57" s="17">
        <v>0</v>
      </c>
      <c r="E57" s="13"/>
      <c r="F57" s="13"/>
      <c r="G57" s="13"/>
      <c r="H57" s="100"/>
    </row>
    <row r="58" spans="1:8">
      <c r="A58" s="99"/>
      <c r="B58" s="15" t="s">
        <v>144</v>
      </c>
      <c r="C58" s="99"/>
      <c r="D58" s="17">
        <v>0</v>
      </c>
      <c r="E58" s="13"/>
      <c r="F58" s="13"/>
      <c r="G58" s="13"/>
      <c r="H58" s="100"/>
    </row>
    <row r="59" spans="1:8">
      <c r="A59" s="99"/>
      <c r="B59" s="15" t="s">
        <v>145</v>
      </c>
      <c r="C59" s="99"/>
      <c r="D59" s="17">
        <v>1157.8190560041</v>
      </c>
      <c r="E59" s="13"/>
      <c r="F59" s="13"/>
      <c r="G59" s="13"/>
      <c r="H59" s="100"/>
    </row>
    <row r="60" spans="1:8" ht="24.6">
      <c r="A60" s="97" t="s">
        <v>117</v>
      </c>
      <c r="B60" s="94"/>
      <c r="C60" s="10"/>
      <c r="D60" s="12">
        <v>8391.5294117647009</v>
      </c>
      <c r="E60" s="13"/>
      <c r="F60" s="13"/>
      <c r="G60" s="13"/>
      <c r="H60" s="16"/>
    </row>
    <row r="61" spans="1:8">
      <c r="A61" s="99" t="s">
        <v>157</v>
      </c>
      <c r="B61" s="15" t="s">
        <v>142</v>
      </c>
      <c r="C61" s="10"/>
      <c r="D61" s="12">
        <v>7874.8235294118003</v>
      </c>
      <c r="E61" s="13"/>
      <c r="F61" s="13"/>
      <c r="G61" s="13"/>
      <c r="H61" s="16"/>
    </row>
    <row r="62" spans="1:8">
      <c r="A62" s="99"/>
      <c r="B62" s="15" t="s">
        <v>143</v>
      </c>
      <c r="C62" s="10"/>
      <c r="D62" s="12">
        <v>516.70588235293997</v>
      </c>
      <c r="E62" s="13"/>
      <c r="F62" s="13"/>
      <c r="G62" s="13"/>
      <c r="H62" s="16"/>
    </row>
    <row r="63" spans="1:8">
      <c r="A63" s="99"/>
      <c r="B63" s="15" t="s">
        <v>144</v>
      </c>
      <c r="C63" s="10"/>
      <c r="D63" s="12">
        <v>0</v>
      </c>
      <c r="E63" s="13"/>
      <c r="F63" s="13"/>
      <c r="G63" s="13"/>
      <c r="H63" s="16"/>
    </row>
    <row r="64" spans="1:8">
      <c r="A64" s="99"/>
      <c r="B64" s="15" t="s">
        <v>145</v>
      </c>
      <c r="C64" s="10"/>
      <c r="D64" s="12">
        <v>0</v>
      </c>
      <c r="E64" s="13"/>
      <c r="F64" s="13"/>
      <c r="G64" s="13"/>
      <c r="H64" s="16"/>
    </row>
    <row r="65" spans="1:8">
      <c r="A65" s="95" t="s">
        <v>119</v>
      </c>
      <c r="B65" s="96"/>
      <c r="C65" s="99" t="s">
        <v>150</v>
      </c>
      <c r="D65" s="17">
        <v>8391.5294117647009</v>
      </c>
      <c r="E65" s="13">
        <v>0.2</v>
      </c>
      <c r="F65" s="13" t="s">
        <v>151</v>
      </c>
      <c r="G65" s="17">
        <v>41957.647058823997</v>
      </c>
      <c r="H65" s="16"/>
    </row>
    <row r="66" spans="1:8">
      <c r="A66" s="101">
        <v>1</v>
      </c>
      <c r="B66" s="15" t="s">
        <v>142</v>
      </c>
      <c r="C66" s="99"/>
      <c r="D66" s="17">
        <v>7874.8235294118003</v>
      </c>
      <c r="E66" s="13"/>
      <c r="F66" s="13"/>
      <c r="G66" s="13"/>
      <c r="H66" s="100" t="s">
        <v>152</v>
      </c>
    </row>
    <row r="67" spans="1:8">
      <c r="A67" s="99"/>
      <c r="B67" s="15" t="s">
        <v>143</v>
      </c>
      <c r="C67" s="99"/>
      <c r="D67" s="17">
        <v>516.70588235293997</v>
      </c>
      <c r="E67" s="13"/>
      <c r="F67" s="13"/>
      <c r="G67" s="13"/>
      <c r="H67" s="100"/>
    </row>
    <row r="68" spans="1:8">
      <c r="A68" s="99"/>
      <c r="B68" s="15" t="s">
        <v>144</v>
      </c>
      <c r="C68" s="99"/>
      <c r="D68" s="17">
        <v>0</v>
      </c>
      <c r="E68" s="13"/>
      <c r="F68" s="13"/>
      <c r="G68" s="13"/>
      <c r="H68" s="100"/>
    </row>
    <row r="69" spans="1:8">
      <c r="A69" s="99"/>
      <c r="B69" s="15" t="s">
        <v>145</v>
      </c>
      <c r="C69" s="99"/>
      <c r="D69" s="17">
        <v>0</v>
      </c>
      <c r="E69" s="13"/>
      <c r="F69" s="13"/>
      <c r="G69" s="13"/>
      <c r="H69" s="100"/>
    </row>
    <row r="70" spans="1:8" ht="24.6">
      <c r="A70" s="97" t="s">
        <v>124</v>
      </c>
      <c r="B70" s="94"/>
      <c r="C70" s="10"/>
      <c r="D70" s="12">
        <v>788.63186485482004</v>
      </c>
      <c r="E70" s="13"/>
      <c r="F70" s="13"/>
      <c r="G70" s="13"/>
      <c r="H70" s="16"/>
    </row>
    <row r="71" spans="1:8">
      <c r="A71" s="99" t="s">
        <v>158</v>
      </c>
      <c r="B71" s="15" t="s">
        <v>142</v>
      </c>
      <c r="C71" s="10"/>
      <c r="D71" s="12">
        <v>0</v>
      </c>
      <c r="E71" s="13"/>
      <c r="F71" s="13"/>
      <c r="G71" s="13"/>
      <c r="H71" s="16"/>
    </row>
    <row r="72" spans="1:8">
      <c r="A72" s="99"/>
      <c r="B72" s="15" t="s">
        <v>143</v>
      </c>
      <c r="C72" s="10"/>
      <c r="D72" s="12">
        <v>0</v>
      </c>
      <c r="E72" s="13"/>
      <c r="F72" s="13"/>
      <c r="G72" s="13"/>
      <c r="H72" s="16"/>
    </row>
    <row r="73" spans="1:8">
      <c r="A73" s="99"/>
      <c r="B73" s="15" t="s">
        <v>144</v>
      </c>
      <c r="C73" s="10"/>
      <c r="D73" s="12">
        <v>0</v>
      </c>
      <c r="E73" s="13"/>
      <c r="F73" s="13"/>
      <c r="G73" s="13"/>
      <c r="H73" s="16"/>
    </row>
    <row r="74" spans="1:8">
      <c r="A74" s="99"/>
      <c r="B74" s="15" t="s">
        <v>145</v>
      </c>
      <c r="C74" s="10"/>
      <c r="D74" s="12">
        <v>788.63186485482004</v>
      </c>
      <c r="E74" s="13"/>
      <c r="F74" s="13"/>
      <c r="G74" s="13"/>
      <c r="H74" s="16"/>
    </row>
    <row r="75" spans="1:8">
      <c r="A75" s="95" t="s">
        <v>124</v>
      </c>
      <c r="B75" s="96"/>
      <c r="C75" s="99" t="s">
        <v>150</v>
      </c>
      <c r="D75" s="17">
        <v>788.63186485482004</v>
      </c>
      <c r="E75" s="13">
        <v>0.2</v>
      </c>
      <c r="F75" s="13" t="s">
        <v>151</v>
      </c>
      <c r="G75" s="17">
        <v>3943.1593242741001</v>
      </c>
      <c r="H75" s="16"/>
    </row>
    <row r="76" spans="1:8">
      <c r="A76" s="101">
        <v>1</v>
      </c>
      <c r="B76" s="15" t="s">
        <v>142</v>
      </c>
      <c r="C76" s="99"/>
      <c r="D76" s="17">
        <v>0</v>
      </c>
      <c r="E76" s="13"/>
      <c r="F76" s="13"/>
      <c r="G76" s="13"/>
      <c r="H76" s="100" t="s">
        <v>152</v>
      </c>
    </row>
    <row r="77" spans="1:8">
      <c r="A77" s="99"/>
      <c r="B77" s="15" t="s">
        <v>143</v>
      </c>
      <c r="C77" s="99"/>
      <c r="D77" s="17">
        <v>0</v>
      </c>
      <c r="E77" s="13"/>
      <c r="F77" s="13"/>
      <c r="G77" s="13"/>
      <c r="H77" s="100"/>
    </row>
    <row r="78" spans="1:8">
      <c r="A78" s="99"/>
      <c r="B78" s="15" t="s">
        <v>144</v>
      </c>
      <c r="C78" s="99"/>
      <c r="D78" s="17">
        <v>0</v>
      </c>
      <c r="E78" s="13"/>
      <c r="F78" s="13"/>
      <c r="G78" s="13"/>
      <c r="H78" s="100"/>
    </row>
    <row r="79" spans="1:8">
      <c r="A79" s="99"/>
      <c r="B79" s="15" t="s">
        <v>145</v>
      </c>
      <c r="C79" s="99"/>
      <c r="D79" s="17">
        <v>788.63186485482004</v>
      </c>
      <c r="E79" s="13"/>
      <c r="F79" s="13"/>
      <c r="G79" s="13"/>
      <c r="H79" s="100"/>
    </row>
    <row r="80" spans="1:8" ht="24.6">
      <c r="A80" s="97" t="s">
        <v>58</v>
      </c>
      <c r="B80" s="94"/>
      <c r="C80" s="10"/>
      <c r="D80" s="12">
        <v>605.70524794233995</v>
      </c>
      <c r="E80" s="13"/>
      <c r="F80" s="13"/>
      <c r="G80" s="13"/>
      <c r="H80" s="16"/>
    </row>
    <row r="81" spans="1:8">
      <c r="A81" s="99" t="s">
        <v>159</v>
      </c>
      <c r="B81" s="15" t="s">
        <v>142</v>
      </c>
      <c r="C81" s="10"/>
      <c r="D81" s="12">
        <v>605.70524794233995</v>
      </c>
      <c r="E81" s="13"/>
      <c r="F81" s="13"/>
      <c r="G81" s="13"/>
      <c r="H81" s="16"/>
    </row>
    <row r="82" spans="1:8">
      <c r="A82" s="99"/>
      <c r="B82" s="15" t="s">
        <v>143</v>
      </c>
      <c r="C82" s="10"/>
      <c r="D82" s="12">
        <v>0</v>
      </c>
      <c r="E82" s="13"/>
      <c r="F82" s="13"/>
      <c r="G82" s="13"/>
      <c r="H82" s="16"/>
    </row>
    <row r="83" spans="1:8">
      <c r="A83" s="99"/>
      <c r="B83" s="15" t="s">
        <v>144</v>
      </c>
      <c r="C83" s="10"/>
      <c r="D83" s="12">
        <v>0</v>
      </c>
      <c r="E83" s="13"/>
      <c r="F83" s="13"/>
      <c r="G83" s="13"/>
      <c r="H83" s="16"/>
    </row>
    <row r="84" spans="1:8">
      <c r="A84" s="99"/>
      <c r="B84" s="15" t="s">
        <v>145</v>
      </c>
      <c r="C84" s="10"/>
      <c r="D84" s="12">
        <v>0</v>
      </c>
      <c r="E84" s="13"/>
      <c r="F84" s="13"/>
      <c r="G84" s="13"/>
      <c r="H84" s="16"/>
    </row>
    <row r="85" spans="1:8">
      <c r="A85" s="95" t="s">
        <v>58</v>
      </c>
      <c r="B85" s="96"/>
      <c r="C85" s="99" t="s">
        <v>160</v>
      </c>
      <c r="D85" s="17">
        <v>605.70524794233995</v>
      </c>
      <c r="E85" s="13">
        <v>5.0000000000000002E-5</v>
      </c>
      <c r="F85" s="13" t="s">
        <v>161</v>
      </c>
      <c r="G85" s="17">
        <v>12114104.958846999</v>
      </c>
      <c r="H85" s="16"/>
    </row>
    <row r="86" spans="1:8">
      <c r="A86" s="101">
        <v>1</v>
      </c>
      <c r="B86" s="15" t="s">
        <v>142</v>
      </c>
      <c r="C86" s="99"/>
      <c r="D86" s="17">
        <v>605.70524794233995</v>
      </c>
      <c r="E86" s="13"/>
      <c r="F86" s="13"/>
      <c r="G86" s="13"/>
      <c r="H86" s="100" t="s">
        <v>46</v>
      </c>
    </row>
    <row r="87" spans="1:8">
      <c r="A87" s="99"/>
      <c r="B87" s="15" t="s">
        <v>143</v>
      </c>
      <c r="C87" s="99"/>
      <c r="D87" s="17">
        <v>0</v>
      </c>
      <c r="E87" s="13"/>
      <c r="F87" s="13"/>
      <c r="G87" s="13"/>
      <c r="H87" s="100"/>
    </row>
    <row r="88" spans="1:8">
      <c r="A88" s="99"/>
      <c r="B88" s="15" t="s">
        <v>144</v>
      </c>
      <c r="C88" s="99"/>
      <c r="D88" s="17">
        <v>0</v>
      </c>
      <c r="E88" s="13"/>
      <c r="F88" s="13"/>
      <c r="G88" s="13"/>
      <c r="H88" s="100"/>
    </row>
    <row r="89" spans="1:8">
      <c r="A89" s="99"/>
      <c r="B89" s="15" t="s">
        <v>145</v>
      </c>
      <c r="C89" s="99"/>
      <c r="D89" s="17">
        <v>0</v>
      </c>
      <c r="E89" s="13"/>
      <c r="F89" s="13"/>
      <c r="G89" s="13"/>
      <c r="H89" s="100"/>
    </row>
    <row r="90" spans="1:8" ht="24.6">
      <c r="A90" s="97" t="s">
        <v>46</v>
      </c>
      <c r="B90" s="94"/>
      <c r="C90" s="10"/>
      <c r="D90" s="12">
        <v>20086.894596554001</v>
      </c>
      <c r="E90" s="13"/>
      <c r="F90" s="13"/>
      <c r="G90" s="13"/>
      <c r="H90" s="16"/>
    </row>
    <row r="91" spans="1:8">
      <c r="A91" s="99" t="s">
        <v>162</v>
      </c>
      <c r="B91" s="15" t="s">
        <v>142</v>
      </c>
      <c r="C91" s="10"/>
      <c r="D91" s="12">
        <v>18806.168563366999</v>
      </c>
      <c r="E91" s="13"/>
      <c r="F91" s="13"/>
      <c r="G91" s="13"/>
      <c r="H91" s="16"/>
    </row>
    <row r="92" spans="1:8">
      <c r="A92" s="99"/>
      <c r="B92" s="15" t="s">
        <v>143</v>
      </c>
      <c r="C92" s="10"/>
      <c r="D92" s="12">
        <v>1280.7260331878001</v>
      </c>
      <c r="E92" s="13"/>
      <c r="F92" s="13"/>
      <c r="G92" s="13"/>
      <c r="H92" s="16"/>
    </row>
    <row r="93" spans="1:8">
      <c r="A93" s="99"/>
      <c r="B93" s="15" t="s">
        <v>144</v>
      </c>
      <c r="C93" s="10"/>
      <c r="D93" s="12">
        <v>0</v>
      </c>
      <c r="E93" s="13"/>
      <c r="F93" s="13"/>
      <c r="G93" s="13"/>
      <c r="H93" s="16"/>
    </row>
    <row r="94" spans="1:8">
      <c r="A94" s="99"/>
      <c r="B94" s="15" t="s">
        <v>145</v>
      </c>
      <c r="C94" s="10"/>
      <c r="D94" s="12">
        <v>0</v>
      </c>
      <c r="E94" s="13"/>
      <c r="F94" s="13"/>
      <c r="G94" s="13"/>
      <c r="H94" s="16"/>
    </row>
    <row r="95" spans="1:8">
      <c r="A95" s="95" t="s">
        <v>129</v>
      </c>
      <c r="B95" s="96"/>
      <c r="C95" s="99" t="s">
        <v>154</v>
      </c>
      <c r="D95" s="17">
        <v>20086.894596554001</v>
      </c>
      <c r="E95" s="13">
        <v>2.02</v>
      </c>
      <c r="F95" s="13" t="s">
        <v>151</v>
      </c>
      <c r="G95" s="17">
        <v>9944.007226017</v>
      </c>
      <c r="H95" s="16"/>
    </row>
    <row r="96" spans="1:8">
      <c r="A96" s="101">
        <v>1</v>
      </c>
      <c r="B96" s="15" t="s">
        <v>142</v>
      </c>
      <c r="C96" s="99"/>
      <c r="D96" s="17">
        <v>18806.168563366999</v>
      </c>
      <c r="E96" s="13"/>
      <c r="F96" s="13"/>
      <c r="G96" s="13"/>
      <c r="H96" s="100" t="s">
        <v>46</v>
      </c>
    </row>
    <row r="97" spans="1:8">
      <c r="A97" s="99"/>
      <c r="B97" s="15" t="s">
        <v>143</v>
      </c>
      <c r="C97" s="99"/>
      <c r="D97" s="17">
        <v>1280.7260331878001</v>
      </c>
      <c r="E97" s="13"/>
      <c r="F97" s="13"/>
      <c r="G97" s="13"/>
      <c r="H97" s="100"/>
    </row>
    <row r="98" spans="1:8">
      <c r="A98" s="99"/>
      <c r="B98" s="15" t="s">
        <v>144</v>
      </c>
      <c r="C98" s="99"/>
      <c r="D98" s="17">
        <v>0</v>
      </c>
      <c r="E98" s="13"/>
      <c r="F98" s="13"/>
      <c r="G98" s="13"/>
      <c r="H98" s="100"/>
    </row>
    <row r="99" spans="1:8">
      <c r="A99" s="99"/>
      <c r="B99" s="15" t="s">
        <v>145</v>
      </c>
      <c r="C99" s="99"/>
      <c r="D99" s="17">
        <v>0</v>
      </c>
      <c r="E99" s="13"/>
      <c r="F99" s="13"/>
      <c r="G99" s="13"/>
      <c r="H99" s="100"/>
    </row>
    <row r="100" spans="1:8">
      <c r="A100" s="18"/>
      <c r="C100" s="18"/>
      <c r="D100" s="7"/>
      <c r="E100" s="7"/>
      <c r="F100" s="7"/>
      <c r="G100" s="7"/>
      <c r="H100" s="19"/>
    </row>
    <row r="102" spans="1:8">
      <c r="A102" s="98" t="s">
        <v>163</v>
      </c>
      <c r="B102" s="98"/>
      <c r="C102" s="98"/>
      <c r="D102" s="98"/>
      <c r="E102" s="98"/>
      <c r="F102" s="98"/>
      <c r="G102" s="98"/>
      <c r="H102" s="98"/>
    </row>
    <row r="103" spans="1:8">
      <c r="A103" s="98" t="s">
        <v>164</v>
      </c>
      <c r="B103" s="98"/>
      <c r="C103" s="98"/>
      <c r="D103" s="98"/>
      <c r="E103" s="98"/>
      <c r="F103" s="98"/>
      <c r="G103" s="98"/>
      <c r="H103" s="98"/>
    </row>
  </sheetData>
  <mergeCells count="59">
    <mergeCell ref="H56:H59"/>
    <mergeCell ref="H66:H69"/>
    <mergeCell ref="H76:H79"/>
    <mergeCell ref="H86:H89"/>
    <mergeCell ref="H96:H99"/>
    <mergeCell ref="H9:H12"/>
    <mergeCell ref="H19:H22"/>
    <mergeCell ref="H28:H31"/>
    <mergeCell ref="H37:H40"/>
    <mergeCell ref="H47:H50"/>
    <mergeCell ref="A86:A89"/>
    <mergeCell ref="A91:A94"/>
    <mergeCell ref="A96:A99"/>
    <mergeCell ref="C8:C12"/>
    <mergeCell ref="C18:C22"/>
    <mergeCell ref="C27:C31"/>
    <mergeCell ref="C36:C40"/>
    <mergeCell ref="C46:C50"/>
    <mergeCell ref="C55:C59"/>
    <mergeCell ref="C65:C69"/>
    <mergeCell ref="C75:C79"/>
    <mergeCell ref="C85:C89"/>
    <mergeCell ref="C95:C99"/>
    <mergeCell ref="A61:A64"/>
    <mergeCell ref="A66:A69"/>
    <mergeCell ref="A71:A74"/>
    <mergeCell ref="A76:A79"/>
    <mergeCell ref="A81:A84"/>
    <mergeCell ref="A90:B90"/>
    <mergeCell ref="A95:B95"/>
    <mergeCell ref="A102:H102"/>
    <mergeCell ref="A103:H103"/>
    <mergeCell ref="A4:A7"/>
    <mergeCell ref="A9:A12"/>
    <mergeCell ref="A14:A17"/>
    <mergeCell ref="A19:A22"/>
    <mergeCell ref="A23:A26"/>
    <mergeCell ref="A28:A31"/>
    <mergeCell ref="A32:A35"/>
    <mergeCell ref="A37:A40"/>
    <mergeCell ref="A42:A45"/>
    <mergeCell ref="A47:A50"/>
    <mergeCell ref="A51:A54"/>
    <mergeCell ref="A56:A59"/>
    <mergeCell ref="A65:B65"/>
    <mergeCell ref="A70:B70"/>
    <mergeCell ref="A75:B75"/>
    <mergeCell ref="A80:B80"/>
    <mergeCell ref="A85:B85"/>
    <mergeCell ref="A36:B36"/>
    <mergeCell ref="A41:B41"/>
    <mergeCell ref="A46:B46"/>
    <mergeCell ref="A55:B55"/>
    <mergeCell ref="A60:B60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10"/>
  <sheetViews>
    <sheetView zoomScale="90" zoomScaleNormal="90" workbookViewId="0">
      <selection activeCell="D22" sqref="D22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165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166</v>
      </c>
      <c r="B3" s="2" t="s">
        <v>167</v>
      </c>
      <c r="C3" s="2" t="s">
        <v>168</v>
      </c>
      <c r="D3" s="2" t="s">
        <v>169</v>
      </c>
      <c r="E3" s="2" t="s">
        <v>170</v>
      </c>
      <c r="F3" s="2" t="s">
        <v>171</v>
      </c>
      <c r="G3" s="2" t="s">
        <v>172</v>
      </c>
      <c r="H3" s="2" t="s">
        <v>173</v>
      </c>
    </row>
    <row r="4" spans="1:8" ht="39" customHeight="1">
      <c r="A4" s="3" t="s">
        <v>174</v>
      </c>
      <c r="B4" s="4" t="s">
        <v>147</v>
      </c>
      <c r="C4" s="5">
        <v>2</v>
      </c>
      <c r="D4" s="5">
        <v>3053.5353739730999</v>
      </c>
      <c r="E4" s="4" t="s">
        <v>175</v>
      </c>
      <c r="F4" s="3" t="s">
        <v>174</v>
      </c>
      <c r="G4" s="5">
        <v>6107.0707479461998</v>
      </c>
      <c r="H4" t="s">
        <v>176</v>
      </c>
    </row>
    <row r="5" spans="1:8" ht="39" customHeight="1">
      <c r="A5" s="3" t="s">
        <v>177</v>
      </c>
      <c r="B5" s="4" t="s">
        <v>151</v>
      </c>
      <c r="C5" s="5">
        <v>4.1399999999999997</v>
      </c>
      <c r="D5" s="5">
        <v>1662.7573397988001</v>
      </c>
      <c r="E5" s="4">
        <v>0.4</v>
      </c>
      <c r="F5" s="3" t="s">
        <v>177</v>
      </c>
      <c r="G5" s="5">
        <v>1692.1001163835001</v>
      </c>
      <c r="H5" s="6" t="s">
        <v>178</v>
      </c>
    </row>
    <row r="6" spans="1:8" ht="39" hidden="1" customHeight="1">
      <c r="A6" s="3" t="s">
        <v>179</v>
      </c>
      <c r="B6" s="4" t="s">
        <v>151</v>
      </c>
      <c r="C6" s="5">
        <v>5.8823529411765003E-2</v>
      </c>
      <c r="D6" s="5">
        <v>1363.9187907776</v>
      </c>
      <c r="E6" s="4">
        <v>0.4</v>
      </c>
      <c r="F6" s="3" t="s">
        <v>179</v>
      </c>
      <c r="G6" s="5">
        <v>80.230517104564996</v>
      </c>
      <c r="H6" s="6"/>
    </row>
    <row r="7" spans="1:8" ht="39" customHeight="1">
      <c r="A7" s="3" t="s">
        <v>180</v>
      </c>
      <c r="B7" s="4" t="s">
        <v>151</v>
      </c>
      <c r="C7" s="5">
        <v>0.88823529411765001</v>
      </c>
      <c r="D7" s="5">
        <v>1049.6719013825</v>
      </c>
      <c r="E7" s="4">
        <v>0.4</v>
      </c>
      <c r="F7" s="3" t="s">
        <v>180</v>
      </c>
      <c r="G7" s="5">
        <v>932.35563005151005</v>
      </c>
      <c r="H7" s="6" t="s">
        <v>181</v>
      </c>
    </row>
    <row r="8" spans="1:8" ht="39" hidden="1" customHeight="1">
      <c r="A8" s="3" t="s">
        <v>182</v>
      </c>
      <c r="B8" s="4" t="s">
        <v>151</v>
      </c>
      <c r="C8" s="5">
        <v>0.2</v>
      </c>
      <c r="D8" s="5">
        <v>6808.6826035618997</v>
      </c>
      <c r="E8" s="4">
        <v>0.4</v>
      </c>
      <c r="F8" s="4"/>
      <c r="G8" s="5">
        <v>1361.7365207124001</v>
      </c>
      <c r="H8" s="6"/>
    </row>
    <row r="9" spans="1:8" ht="39" hidden="1" customHeight="1">
      <c r="A9" s="3" t="s">
        <v>183</v>
      </c>
      <c r="B9" s="4" t="s">
        <v>151</v>
      </c>
      <c r="C9" s="5">
        <v>2.9005937500000001</v>
      </c>
      <c r="D9" s="5">
        <v>5103.9171675885</v>
      </c>
      <c r="E9" s="4">
        <v>6</v>
      </c>
      <c r="F9" s="4"/>
      <c r="G9" s="5">
        <v>14804.390236825</v>
      </c>
      <c r="H9" s="6"/>
    </row>
    <row r="10" spans="1:8" ht="39" hidden="1" customHeight="1">
      <c r="A10" s="3" t="s">
        <v>184</v>
      </c>
      <c r="B10" s="4" t="s">
        <v>151</v>
      </c>
      <c r="C10" s="5">
        <v>0.84587500000000004</v>
      </c>
      <c r="D10" s="5">
        <v>818.22700652441995</v>
      </c>
      <c r="E10" s="4">
        <v>6</v>
      </c>
      <c r="F10" s="4"/>
      <c r="G10" s="5">
        <v>692.11776914383995</v>
      </c>
      <c r="H10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8"/>
  <sheetViews>
    <sheetView topLeftCell="C64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28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30</v>
      </c>
      <c r="C18" s="92" t="s">
        <v>31</v>
      </c>
      <c r="D18" s="89" t="s">
        <v>32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665.13413645740002</v>
      </c>
      <c r="E25" s="41">
        <v>27.798500161620002</v>
      </c>
      <c r="F25" s="41">
        <v>6107.0804913098</v>
      </c>
      <c r="G25" s="41">
        <v>0</v>
      </c>
      <c r="H25" s="41">
        <v>6800.0131279287998</v>
      </c>
    </row>
    <row r="26" spans="1:8">
      <c r="A26" s="2">
        <v>2</v>
      </c>
      <c r="B26" s="2" t="s">
        <v>43</v>
      </c>
      <c r="C26" s="42" t="s">
        <v>44</v>
      </c>
      <c r="D26" s="41">
        <v>7874.8235294118003</v>
      </c>
      <c r="E26" s="41">
        <v>516.70588235293997</v>
      </c>
      <c r="F26" s="41">
        <v>0</v>
      </c>
      <c r="G26" s="41">
        <v>0</v>
      </c>
      <c r="H26" s="41">
        <v>8391.5294117647009</v>
      </c>
    </row>
    <row r="27" spans="1:8" ht="31.2">
      <c r="A27" s="2">
        <v>3</v>
      </c>
      <c r="B27" s="2" t="s">
        <v>45</v>
      </c>
      <c r="C27" s="42" t="s">
        <v>46</v>
      </c>
      <c r="D27" s="41">
        <v>18806.168563366999</v>
      </c>
      <c r="E27" s="41">
        <v>1280.7260331878001</v>
      </c>
      <c r="F27" s="41">
        <v>0</v>
      </c>
      <c r="G27" s="41">
        <v>0</v>
      </c>
      <c r="H27" s="41">
        <v>20086.894596554001</v>
      </c>
    </row>
    <row r="28" spans="1:8">
      <c r="A28" s="2"/>
      <c r="B28" s="33"/>
      <c r="C28" s="33" t="s">
        <v>47</v>
      </c>
      <c r="D28" s="41">
        <v>27346.126229236001</v>
      </c>
      <c r="E28" s="41">
        <v>1825.2304157023</v>
      </c>
      <c r="F28" s="41">
        <v>6107.0804913098</v>
      </c>
      <c r="G28" s="41">
        <v>0</v>
      </c>
      <c r="H28" s="41">
        <v>35278.437136248001</v>
      </c>
    </row>
    <row r="29" spans="1:8">
      <c r="A29" s="2"/>
      <c r="B29" s="33"/>
      <c r="C29" s="44" t="s">
        <v>48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49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50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51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52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53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54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55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56</v>
      </c>
      <c r="D41" s="41"/>
      <c r="E41" s="41"/>
      <c r="F41" s="41"/>
      <c r="G41" s="41"/>
      <c r="H41" s="41"/>
    </row>
    <row r="42" spans="1:8" s="35" customFormat="1">
      <c r="A42" s="45">
        <v>4</v>
      </c>
      <c r="B42" s="45" t="s">
        <v>57</v>
      </c>
      <c r="C42" s="46" t="s">
        <v>58</v>
      </c>
      <c r="D42" s="41">
        <v>605.70552147239005</v>
      </c>
      <c r="E42" s="41">
        <v>0</v>
      </c>
      <c r="F42" s="41">
        <v>0</v>
      </c>
      <c r="G42" s="41">
        <v>0</v>
      </c>
      <c r="H42" s="41">
        <v>605.70552147239005</v>
      </c>
    </row>
    <row r="43" spans="1:8">
      <c r="A43" s="2"/>
      <c r="B43" s="33"/>
      <c r="C43" s="33" t="s">
        <v>59</v>
      </c>
      <c r="D43" s="41">
        <v>605.70552147239005</v>
      </c>
      <c r="E43" s="41">
        <v>0</v>
      </c>
      <c r="F43" s="41">
        <v>0</v>
      </c>
      <c r="G43" s="41">
        <v>0</v>
      </c>
      <c r="H43" s="41">
        <v>605.70552147239005</v>
      </c>
    </row>
    <row r="44" spans="1:8">
      <c r="A44" s="2"/>
      <c r="B44" s="33"/>
      <c r="C44" s="33" t="s">
        <v>60</v>
      </c>
      <c r="D44" s="41">
        <v>27951.831750707999</v>
      </c>
      <c r="E44" s="41">
        <v>1825.2304157023</v>
      </c>
      <c r="F44" s="41">
        <v>6107.0804913098</v>
      </c>
      <c r="G44" s="41">
        <v>0</v>
      </c>
      <c r="H44" s="41">
        <v>35884.142657720004</v>
      </c>
    </row>
    <row r="45" spans="1:8">
      <c r="A45" s="2"/>
      <c r="B45" s="33"/>
      <c r="C45" s="44" t="s">
        <v>61</v>
      </c>
      <c r="D45" s="41"/>
      <c r="E45" s="41"/>
      <c r="F45" s="41"/>
      <c r="G45" s="41"/>
      <c r="H45" s="41"/>
    </row>
    <row r="46" spans="1:8" ht="31.2">
      <c r="A46" s="2">
        <v>5</v>
      </c>
      <c r="B46" s="2" t="s">
        <v>62</v>
      </c>
      <c r="C46" s="42" t="s">
        <v>63</v>
      </c>
      <c r="D46" s="41">
        <v>16.628353411435</v>
      </c>
      <c r="E46" s="41">
        <v>0.69496250404049997</v>
      </c>
      <c r="F46" s="41">
        <v>0</v>
      </c>
      <c r="G46" s="41">
        <v>0</v>
      </c>
      <c r="H46" s="41">
        <v>17.323315915476002</v>
      </c>
    </row>
    <row r="47" spans="1:8" ht="31.2">
      <c r="A47" s="2">
        <v>6</v>
      </c>
      <c r="B47" s="2" t="s">
        <v>62</v>
      </c>
      <c r="C47" s="42" t="s">
        <v>64</v>
      </c>
      <c r="D47" s="41">
        <v>157.49647058823999</v>
      </c>
      <c r="E47" s="41">
        <v>10.334117647058999</v>
      </c>
      <c r="F47" s="41">
        <v>0</v>
      </c>
      <c r="G47" s="41">
        <v>0</v>
      </c>
      <c r="H47" s="41">
        <v>167.83058823529001</v>
      </c>
    </row>
    <row r="48" spans="1:8" ht="31.2">
      <c r="A48" s="2">
        <v>7</v>
      </c>
      <c r="B48" s="2" t="s">
        <v>62</v>
      </c>
      <c r="C48" s="42" t="s">
        <v>65</v>
      </c>
      <c r="D48" s="41">
        <v>388.23748169677998</v>
      </c>
      <c r="E48" s="41">
        <v>25.614520663754998</v>
      </c>
      <c r="F48" s="41">
        <v>0</v>
      </c>
      <c r="G48" s="41">
        <v>0</v>
      </c>
      <c r="H48" s="41">
        <v>413.85200236052998</v>
      </c>
    </row>
    <row r="49" spans="1:8">
      <c r="A49" s="2"/>
      <c r="B49" s="33"/>
      <c r="C49" s="33" t="s">
        <v>66</v>
      </c>
      <c r="D49" s="41">
        <v>562.36230569644999</v>
      </c>
      <c r="E49" s="41">
        <v>36.643600814854999</v>
      </c>
      <c r="F49" s="41">
        <v>0</v>
      </c>
      <c r="G49" s="41">
        <v>0</v>
      </c>
      <c r="H49" s="41">
        <v>599.00590651130005</v>
      </c>
    </row>
    <row r="50" spans="1:8">
      <c r="A50" s="2"/>
      <c r="B50" s="33"/>
      <c r="C50" s="33" t="s">
        <v>67</v>
      </c>
      <c r="D50" s="41">
        <v>28514.194056404998</v>
      </c>
      <c r="E50" s="41">
        <v>1861.8740165172001</v>
      </c>
      <c r="F50" s="41">
        <v>6107.0804913098</v>
      </c>
      <c r="G50" s="41">
        <v>0</v>
      </c>
      <c r="H50" s="41">
        <v>36483.148564231997</v>
      </c>
    </row>
    <row r="51" spans="1:8">
      <c r="A51" s="2"/>
      <c r="B51" s="33"/>
      <c r="C51" s="33" t="s">
        <v>68</v>
      </c>
      <c r="D51" s="41"/>
      <c r="E51" s="41"/>
      <c r="F51" s="41"/>
      <c r="G51" s="41"/>
      <c r="H51" s="41"/>
    </row>
    <row r="52" spans="1:8">
      <c r="A52" s="2">
        <v>8</v>
      </c>
      <c r="B52" s="2" t="s">
        <v>69</v>
      </c>
      <c r="C52" s="48" t="s">
        <v>70</v>
      </c>
      <c r="D52" s="41">
        <v>0</v>
      </c>
      <c r="E52" s="41">
        <v>0</v>
      </c>
      <c r="F52" s="41">
        <v>0</v>
      </c>
      <c r="G52" s="41">
        <v>152.02000000000001</v>
      </c>
      <c r="H52" s="41">
        <v>152.02000000000001</v>
      </c>
    </row>
    <row r="53" spans="1:8" ht="31.2">
      <c r="A53" s="2">
        <v>9</v>
      </c>
      <c r="B53" s="2" t="s">
        <v>71</v>
      </c>
      <c r="C53" s="48" t="s">
        <v>72</v>
      </c>
      <c r="D53" s="41">
        <v>534.57614600100999</v>
      </c>
      <c r="E53" s="41">
        <v>34.839167831098997</v>
      </c>
      <c r="F53" s="41">
        <v>0</v>
      </c>
      <c r="G53" s="41">
        <v>0</v>
      </c>
      <c r="H53" s="41">
        <v>569.41531383210997</v>
      </c>
    </row>
    <row r="54" spans="1:8">
      <c r="A54" s="2">
        <v>10</v>
      </c>
      <c r="B54" s="2" t="s">
        <v>73</v>
      </c>
      <c r="C54" s="48" t="s">
        <v>74</v>
      </c>
      <c r="D54" s="41">
        <v>0</v>
      </c>
      <c r="E54" s="41">
        <v>0</v>
      </c>
      <c r="F54" s="41">
        <v>0</v>
      </c>
      <c r="G54" s="41">
        <v>11.676470588235</v>
      </c>
      <c r="H54" s="41">
        <v>11.676470588235</v>
      </c>
    </row>
    <row r="55" spans="1:8" ht="31.2">
      <c r="A55" s="2">
        <v>11</v>
      </c>
      <c r="B55" s="2" t="s">
        <v>71</v>
      </c>
      <c r="C55" s="48" t="s">
        <v>75</v>
      </c>
      <c r="D55" s="41">
        <v>209.643552</v>
      </c>
      <c r="E55" s="41">
        <v>13.755744</v>
      </c>
      <c r="F55" s="41">
        <v>0</v>
      </c>
      <c r="G55" s="41">
        <v>7.6764705882352997</v>
      </c>
      <c r="H55" s="41">
        <v>231.07576658823999</v>
      </c>
    </row>
    <row r="56" spans="1:8">
      <c r="A56" s="2">
        <v>12</v>
      </c>
      <c r="B56" s="2"/>
      <c r="C56" s="48" t="s">
        <v>76</v>
      </c>
      <c r="D56" s="41">
        <v>0</v>
      </c>
      <c r="E56" s="41">
        <v>0</v>
      </c>
      <c r="F56" s="41">
        <v>0</v>
      </c>
      <c r="G56" s="41">
        <v>240.33853703843999</v>
      </c>
      <c r="H56" s="41">
        <v>240.33853703843999</v>
      </c>
    </row>
    <row r="57" spans="1:8">
      <c r="A57" s="2">
        <v>13</v>
      </c>
      <c r="B57" s="2" t="s">
        <v>77</v>
      </c>
      <c r="C57" s="48" t="s">
        <v>70</v>
      </c>
      <c r="D57" s="41">
        <v>0</v>
      </c>
      <c r="E57" s="41">
        <v>0</v>
      </c>
      <c r="F57" s="41">
        <v>0</v>
      </c>
      <c r="G57" s="41">
        <v>61.077843609550001</v>
      </c>
      <c r="H57" s="41">
        <v>61.077843609550001</v>
      </c>
    </row>
    <row r="58" spans="1:8">
      <c r="A58" s="2">
        <v>14</v>
      </c>
      <c r="B58" s="2" t="s">
        <v>78</v>
      </c>
      <c r="C58" s="48" t="s">
        <v>79</v>
      </c>
      <c r="D58" s="41">
        <v>0</v>
      </c>
      <c r="E58" s="41">
        <v>0</v>
      </c>
      <c r="F58" s="41">
        <v>0</v>
      </c>
      <c r="G58" s="41">
        <v>286.7820196875</v>
      </c>
      <c r="H58" s="41">
        <v>286.7820196875</v>
      </c>
    </row>
    <row r="59" spans="1:8">
      <c r="A59" s="2"/>
      <c r="B59" s="33"/>
      <c r="C59" s="33" t="s">
        <v>80</v>
      </c>
      <c r="D59" s="41">
        <v>744.21969800100999</v>
      </c>
      <c r="E59" s="41">
        <v>48.594911831098997</v>
      </c>
      <c r="F59" s="41">
        <v>0</v>
      </c>
      <c r="G59" s="41">
        <v>759.57134151195999</v>
      </c>
      <c r="H59" s="41">
        <v>1552.3859513441</v>
      </c>
    </row>
    <row r="60" spans="1:8">
      <c r="A60" s="2"/>
      <c r="B60" s="33"/>
      <c r="C60" s="33" t="s">
        <v>81</v>
      </c>
      <c r="D60" s="41">
        <v>29258.413754405999</v>
      </c>
      <c r="E60" s="41">
        <v>1910.4689283483001</v>
      </c>
      <c r="F60" s="41">
        <v>6107.0804913098</v>
      </c>
      <c r="G60" s="41">
        <v>759.57134151195999</v>
      </c>
      <c r="H60" s="41">
        <v>38035.534515576001</v>
      </c>
    </row>
    <row r="61" spans="1:8" ht="31.5" customHeight="1">
      <c r="A61" s="2"/>
      <c r="B61" s="33"/>
      <c r="C61" s="33" t="s">
        <v>82</v>
      </c>
      <c r="D61" s="41"/>
      <c r="E61" s="41"/>
      <c r="F61" s="41"/>
      <c r="G61" s="41"/>
      <c r="H61" s="41"/>
    </row>
    <row r="62" spans="1:8">
      <c r="A62" s="2"/>
      <c r="B62" s="2"/>
      <c r="C62" s="48"/>
      <c r="D62" s="41"/>
      <c r="E62" s="41"/>
      <c r="F62" s="41"/>
      <c r="G62" s="41"/>
      <c r="H62" s="41">
        <f>SUM(D62:G62)</f>
        <v>0</v>
      </c>
    </row>
    <row r="63" spans="1:8">
      <c r="A63" s="2"/>
      <c r="B63" s="33"/>
      <c r="C63" s="33" t="s">
        <v>83</v>
      </c>
      <c r="D63" s="41">
        <f>SUM(D62:D62)</f>
        <v>0</v>
      </c>
      <c r="E63" s="41">
        <f>SUM(E62:E62)</f>
        <v>0</v>
      </c>
      <c r="F63" s="41">
        <f>SUM(F62:F62)</f>
        <v>0</v>
      </c>
      <c r="G63" s="41">
        <f>SUM(G62:G62)</f>
        <v>0</v>
      </c>
      <c r="H63" s="41">
        <f>SUM(D63:G63)</f>
        <v>0</v>
      </c>
    </row>
    <row r="64" spans="1:8">
      <c r="A64" s="2"/>
      <c r="B64" s="33"/>
      <c r="C64" s="33" t="s">
        <v>84</v>
      </c>
      <c r="D64" s="41">
        <v>29258.413754405999</v>
      </c>
      <c r="E64" s="41">
        <v>1910.4689283483001</v>
      </c>
      <c r="F64" s="41">
        <v>6107.0804913098</v>
      </c>
      <c r="G64" s="41">
        <v>759.57134151195999</v>
      </c>
      <c r="H64" s="41">
        <v>38035.534515576001</v>
      </c>
    </row>
    <row r="65" spans="1:8" ht="157.5" customHeight="1">
      <c r="A65" s="2"/>
      <c r="B65" s="33"/>
      <c r="C65" s="33" t="s">
        <v>85</v>
      </c>
      <c r="D65" s="41"/>
      <c r="E65" s="41"/>
      <c r="F65" s="41"/>
      <c r="G65" s="41"/>
      <c r="H65" s="41"/>
    </row>
    <row r="66" spans="1:8">
      <c r="A66" s="2">
        <v>15</v>
      </c>
      <c r="B66" s="2" t="s">
        <v>86</v>
      </c>
      <c r="C66" s="48" t="s">
        <v>87</v>
      </c>
      <c r="D66" s="41">
        <v>0</v>
      </c>
      <c r="E66" s="41">
        <v>0</v>
      </c>
      <c r="F66" s="41">
        <v>0</v>
      </c>
      <c r="G66" s="41">
        <v>780.76</v>
      </c>
      <c r="H66" s="41">
        <v>780.76</v>
      </c>
    </row>
    <row r="67" spans="1:8">
      <c r="A67" s="2">
        <v>16</v>
      </c>
      <c r="B67" s="2" t="s">
        <v>88</v>
      </c>
      <c r="C67" s="48" t="s">
        <v>87</v>
      </c>
      <c r="D67" s="41">
        <v>0</v>
      </c>
      <c r="E67" s="41">
        <v>0</v>
      </c>
      <c r="F67" s="41">
        <v>0</v>
      </c>
      <c r="G67" s="41">
        <v>788.63186485482004</v>
      </c>
      <c r="H67" s="41">
        <v>788.63186485482004</v>
      </c>
    </row>
    <row r="68" spans="1:8">
      <c r="A68" s="2">
        <v>17</v>
      </c>
      <c r="B68" s="2" t="s">
        <v>89</v>
      </c>
      <c r="C68" s="48" t="s">
        <v>87</v>
      </c>
      <c r="D68" s="41">
        <v>0</v>
      </c>
      <c r="E68" s="41">
        <v>0</v>
      </c>
      <c r="F68" s="41">
        <v>0</v>
      </c>
      <c r="G68" s="41">
        <v>1157.8190560041</v>
      </c>
      <c r="H68" s="41">
        <v>1157.8190560041</v>
      </c>
    </row>
    <row r="69" spans="1:8">
      <c r="A69" s="2"/>
      <c r="B69" s="33"/>
      <c r="C69" s="33" t="s">
        <v>90</v>
      </c>
      <c r="D69" s="41">
        <v>0</v>
      </c>
      <c r="E69" s="41">
        <v>0</v>
      </c>
      <c r="F69" s="41">
        <v>0</v>
      </c>
      <c r="G69" s="41">
        <v>2727.2109208589</v>
      </c>
      <c r="H69" s="41">
        <v>2727.2109208589</v>
      </c>
    </row>
    <row r="70" spans="1:8">
      <c r="A70" s="2"/>
      <c r="B70" s="33"/>
      <c r="C70" s="33" t="s">
        <v>91</v>
      </c>
      <c r="D70" s="41">
        <v>29258.413754405999</v>
      </c>
      <c r="E70" s="41">
        <v>1910.4689283483001</v>
      </c>
      <c r="F70" s="41">
        <v>6107.0804913098</v>
      </c>
      <c r="G70" s="41">
        <v>3486.7822623707998</v>
      </c>
      <c r="H70" s="41">
        <v>40762.745436434001</v>
      </c>
    </row>
    <row r="71" spans="1:8">
      <c r="A71" s="2"/>
      <c r="B71" s="33"/>
      <c r="C71" s="33" t="s">
        <v>92</v>
      </c>
      <c r="D71" s="41"/>
      <c r="E71" s="41"/>
      <c r="F71" s="41"/>
      <c r="G71" s="41"/>
      <c r="H71" s="41"/>
    </row>
    <row r="72" spans="1:8" ht="47.25" customHeight="1">
      <c r="A72" s="2">
        <v>18</v>
      </c>
      <c r="B72" s="2" t="s">
        <v>93</v>
      </c>
      <c r="C72" s="48" t="s">
        <v>94</v>
      </c>
      <c r="D72" s="41">
        <f>D70*3%</f>
        <v>877.75241263218004</v>
      </c>
      <c r="E72" s="41">
        <f>E70*3%</f>
        <v>57.314067850449</v>
      </c>
      <c r="F72" s="41">
        <f>F70*3%</f>
        <v>183.21241473929399</v>
      </c>
      <c r="G72" s="41">
        <f>G70*3%</f>
        <v>104.603467871124</v>
      </c>
      <c r="H72" s="41">
        <f>SUM(D72:G72)</f>
        <v>1222.8823630930499</v>
      </c>
    </row>
    <row r="73" spans="1:8">
      <c r="A73" s="2"/>
      <c r="B73" s="33"/>
      <c r="C73" s="33" t="s">
        <v>95</v>
      </c>
      <c r="D73" s="41">
        <f>D72</f>
        <v>877.75241263218004</v>
      </c>
      <c r="E73" s="41">
        <f>E72</f>
        <v>57.314067850449</v>
      </c>
      <c r="F73" s="41">
        <f>F72</f>
        <v>183.21241473929399</v>
      </c>
      <c r="G73" s="41">
        <f>G72</f>
        <v>104.603467871124</v>
      </c>
      <c r="H73" s="41">
        <f>SUM(D73:G73)</f>
        <v>1222.8823630930499</v>
      </c>
    </row>
    <row r="74" spans="1:8">
      <c r="A74" s="2"/>
      <c r="B74" s="33"/>
      <c r="C74" s="33" t="s">
        <v>96</v>
      </c>
      <c r="D74" s="41">
        <f>D73+D70</f>
        <v>30136.166167038198</v>
      </c>
      <c r="E74" s="41">
        <f>E73+E70</f>
        <v>1967.78299619875</v>
      </c>
      <c r="F74" s="41">
        <f>F73+F70</f>
        <v>6290.2929060490897</v>
      </c>
      <c r="G74" s="41">
        <f>G73+G70</f>
        <v>3591.3857302419201</v>
      </c>
      <c r="H74" s="41">
        <f>SUM(D74:G74)</f>
        <v>41985.627799528003</v>
      </c>
    </row>
    <row r="75" spans="1:8">
      <c r="A75" s="2"/>
      <c r="B75" s="33"/>
      <c r="C75" s="33" t="s">
        <v>97</v>
      </c>
      <c r="D75" s="41"/>
      <c r="E75" s="41"/>
      <c r="F75" s="41"/>
      <c r="G75" s="41"/>
      <c r="H75" s="41"/>
    </row>
    <row r="76" spans="1:8">
      <c r="A76" s="2">
        <v>19</v>
      </c>
      <c r="B76" s="2" t="s">
        <v>98</v>
      </c>
      <c r="C76" s="48" t="s">
        <v>99</v>
      </c>
      <c r="D76" s="41">
        <f>D74*20%</f>
        <v>6027.23323340764</v>
      </c>
      <c r="E76" s="41">
        <f>E74*20%</f>
        <v>393.55659923975003</v>
      </c>
      <c r="F76" s="41">
        <f>F74*20%</f>
        <v>1258.05858120982</v>
      </c>
      <c r="G76" s="41">
        <f>G74*20%</f>
        <v>718.27714604838502</v>
      </c>
      <c r="H76" s="41">
        <f>SUM(D76:G76)</f>
        <v>8397.1255599055894</v>
      </c>
    </row>
    <row r="77" spans="1:8">
      <c r="A77" s="2"/>
      <c r="B77" s="33"/>
      <c r="C77" s="33" t="s">
        <v>100</v>
      </c>
      <c r="D77" s="41">
        <f>D76</f>
        <v>6027.23323340764</v>
      </c>
      <c r="E77" s="41">
        <f>E76</f>
        <v>393.55659923975003</v>
      </c>
      <c r="F77" s="41">
        <f>F76</f>
        <v>1258.05858120982</v>
      </c>
      <c r="G77" s="41">
        <f>G76</f>
        <v>718.27714604838502</v>
      </c>
      <c r="H77" s="41">
        <f>SUM(D77:G77)</f>
        <v>8397.1255599055894</v>
      </c>
    </row>
    <row r="78" spans="1:8">
      <c r="A78" s="2"/>
      <c r="B78" s="33"/>
      <c r="C78" s="33" t="s">
        <v>101</v>
      </c>
      <c r="D78" s="41">
        <f>D77+D74</f>
        <v>36163.3994004458</v>
      </c>
      <c r="E78" s="41">
        <f>E77+E74</f>
        <v>2361.3395954385001</v>
      </c>
      <c r="F78" s="41">
        <f>F77+F74</f>
        <v>7548.3514872589103</v>
      </c>
      <c r="G78" s="41">
        <f>G77+G74</f>
        <v>4309.6628762903101</v>
      </c>
      <c r="H78" s="41">
        <f>SUM(D78:G78)</f>
        <v>50382.753359433496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665.13413645740002</v>
      </c>
      <c r="E13" s="32">
        <v>27.798500161620002</v>
      </c>
      <c r="F13" s="32">
        <v>6107.0804913098</v>
      </c>
      <c r="G13" s="32">
        <v>0</v>
      </c>
      <c r="H13" s="32">
        <v>6800.0131279287998</v>
      </c>
      <c r="J13" s="20"/>
    </row>
    <row r="14" spans="1:14">
      <c r="A14" s="2"/>
      <c r="B14" s="33"/>
      <c r="C14" s="33" t="s">
        <v>110</v>
      </c>
      <c r="D14" s="32">
        <v>665.13413645740002</v>
      </c>
      <c r="E14" s="32">
        <v>27.798500161620002</v>
      </c>
      <c r="F14" s="32">
        <v>6107.0804913098</v>
      </c>
      <c r="G14" s="32">
        <v>0</v>
      </c>
      <c r="H14" s="32">
        <v>6800.0131279287998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70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87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87</v>
      </c>
      <c r="D13" s="32">
        <v>0</v>
      </c>
      <c r="E13" s="32">
        <v>0</v>
      </c>
      <c r="F13" s="32">
        <v>0</v>
      </c>
      <c r="G13" s="32">
        <v>780.76</v>
      </c>
      <c r="H13" s="32">
        <v>780.76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780.76</v>
      </c>
      <c r="H14" s="32">
        <v>780.76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119</v>
      </c>
      <c r="D13" s="32">
        <v>7874.8235294118003</v>
      </c>
      <c r="E13" s="32">
        <v>516.70588235293997</v>
      </c>
      <c r="F13" s="32">
        <v>0</v>
      </c>
      <c r="G13" s="32">
        <v>0</v>
      </c>
      <c r="H13" s="32">
        <v>8391.5294117647009</v>
      </c>
      <c r="J13" s="20"/>
    </row>
    <row r="14" spans="1:14">
      <c r="A14" s="2"/>
      <c r="B14" s="33"/>
      <c r="C14" s="33" t="s">
        <v>110</v>
      </c>
      <c r="D14" s="32">
        <v>7874.8235294118003</v>
      </c>
      <c r="E14" s="32">
        <v>516.70588235293997</v>
      </c>
      <c r="F14" s="32">
        <v>0</v>
      </c>
      <c r="G14" s="32">
        <v>0</v>
      </c>
      <c r="H14" s="32">
        <v>8391.5294117647009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70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122</v>
      </c>
      <c r="D13" s="32">
        <v>0</v>
      </c>
      <c r="E13" s="32">
        <v>0</v>
      </c>
      <c r="F13" s="32">
        <v>0</v>
      </c>
      <c r="G13" s="32">
        <v>11.676470588235</v>
      </c>
      <c r="H13" s="32">
        <v>11.676470588235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11.676470588235</v>
      </c>
      <c r="H14" s="32">
        <v>11.676470588235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124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124</v>
      </c>
      <c r="D13" s="32">
        <v>0</v>
      </c>
      <c r="E13" s="32">
        <v>0</v>
      </c>
      <c r="F13" s="32">
        <v>0</v>
      </c>
      <c r="G13" s="32">
        <v>788.63186485482004</v>
      </c>
      <c r="H13" s="32">
        <v>788.63186485482004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788.63186485482004</v>
      </c>
      <c r="H14" s="32">
        <v>788.63186485482004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5" t="s">
        <v>28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58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107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58</v>
      </c>
      <c r="D13" s="32">
        <v>605.70524794233995</v>
      </c>
      <c r="E13" s="32">
        <v>0</v>
      </c>
      <c r="F13" s="32">
        <v>0</v>
      </c>
      <c r="G13" s="32">
        <v>0</v>
      </c>
      <c r="H13" s="32">
        <v>605.70524794233995</v>
      </c>
      <c r="J13" s="20"/>
    </row>
    <row r="14" spans="1:14">
      <c r="A14" s="2"/>
      <c r="B14" s="33"/>
      <c r="C14" s="33" t="s">
        <v>110</v>
      </c>
      <c r="D14" s="32">
        <v>605.70524794233995</v>
      </c>
      <c r="E14" s="32">
        <v>0</v>
      </c>
      <c r="F14" s="32">
        <v>0</v>
      </c>
      <c r="G14" s="32">
        <v>0</v>
      </c>
      <c r="H14" s="32">
        <v>605.70524794233995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525-02-01</vt:lpstr>
      <vt:lpstr>ОСР 525-09-01</vt:lpstr>
      <vt:lpstr>ОСР 525-12-01</vt:lpstr>
      <vt:lpstr>ОСР 518-02-01</vt:lpstr>
      <vt:lpstr>ОСР 518-09-01</vt:lpstr>
      <vt:lpstr>ОСР 518-12-01</vt:lpstr>
      <vt:lpstr>ОСР 27-07-01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2025-11-14T08:00:46Z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A73BEA41A064485FB0DD12DEE5FBAA6D_12</vt:lpwstr>
  </property>
  <property fmtid="{D5CDD505-2E9C-101B-9397-08002B2CF9AE}" pid="3" name="KSOProductBuildVer">
    <vt:lpwstr>1049-12.2.0.20795</vt:lpwstr>
  </property>
</Properties>
</file>